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16 Маркетинг\Сайт Эксполайн (Классификаторы)\ФАЙЛЫ\Мебельная фурнитура\DTC\Подъемники\"/>
    </mc:Choice>
  </mc:AlternateContent>
  <bookViews>
    <workbookView xWindow="0" yWindow="0" windowWidth="28800" windowHeight="12435"/>
  </bookViews>
  <sheets>
    <sheet name="TOP STAY ST" sheetId="1" r:id="rId1"/>
  </sheets>
  <definedNames>
    <definedName name="Z_947B752F_E4E5_4C5C_81CB_1317F626B06B_.wvu.Cols" localSheetId="0" hidden="1">'TOP STAY ST'!$G:$J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I9" i="1"/>
  <c r="I10" i="1"/>
  <c r="I11" i="1"/>
  <c r="I12" i="1"/>
  <c r="C13" i="1"/>
  <c r="D13" i="1"/>
  <c r="I13" i="1"/>
  <c r="J13" i="1"/>
  <c r="J12" i="1" s="1"/>
  <c r="J11" i="1" s="1"/>
  <c r="J10" i="1" s="1"/>
  <c r="J9" i="1" s="1"/>
  <c r="I14" i="1"/>
  <c r="J14" i="1"/>
</calcChain>
</file>

<file path=xl/sharedStrings.xml><?xml version="1.0" encoding="utf-8"?>
<sst xmlns="http://schemas.openxmlformats.org/spreadsheetml/2006/main" count="80" uniqueCount="68">
  <si>
    <t>960 - 1040</t>
  </si>
  <si>
    <t>8,0 - 13,9</t>
  </si>
  <si>
    <r>
      <t>ТOP STAY  (ST</t>
    </r>
    <r>
      <rPr>
        <b/>
        <sz val="11"/>
        <color theme="2" tint="-0.749992370372631"/>
        <rFont val="Calibri"/>
        <family val="2"/>
        <charset val="204"/>
        <scheme val="minor"/>
      </rPr>
      <t>08AH)</t>
    </r>
    <r>
      <rPr>
        <sz val="11"/>
        <color theme="2" tint="-0.749992370372631"/>
        <rFont val="Calibri"/>
        <family val="2"/>
        <charset val="204"/>
        <scheme val="minor"/>
      </rPr>
      <t xml:space="preserve">   strong</t>
    </r>
  </si>
  <si>
    <t>4,8 - 8,1</t>
  </si>
  <si>
    <r>
      <t>ТOP STAY  (ST</t>
    </r>
    <r>
      <rPr>
        <b/>
        <sz val="11"/>
        <color theme="2" tint="-0.749992370372631"/>
        <rFont val="Calibri"/>
        <family val="2"/>
        <charset val="204"/>
        <scheme val="minor"/>
      </rPr>
      <t>08AM)</t>
    </r>
    <r>
      <rPr>
        <sz val="11"/>
        <color theme="2" tint="-0.749992370372631"/>
        <rFont val="Calibri"/>
        <family val="2"/>
        <charset val="204"/>
        <scheme val="minor"/>
      </rPr>
      <t xml:space="preserve">   strong</t>
    </r>
  </si>
  <si>
    <t>880 - 959</t>
  </si>
  <si>
    <t>8,7 - 15,1</t>
  </si>
  <si>
    <r>
      <t>ТOP STAY  (ST</t>
    </r>
    <r>
      <rPr>
        <b/>
        <sz val="11"/>
        <color theme="2" tint="-0.749992370372631"/>
        <rFont val="Calibri"/>
        <family val="2"/>
        <charset val="204"/>
        <scheme val="minor"/>
      </rPr>
      <t>07AH)</t>
    </r>
    <r>
      <rPr>
        <sz val="11"/>
        <color theme="2" tint="-0.749992370372631"/>
        <rFont val="Calibri"/>
        <family val="2"/>
        <charset val="204"/>
        <scheme val="minor"/>
      </rPr>
      <t xml:space="preserve">   strong</t>
    </r>
  </si>
  <si>
    <t>5,2 - 8,8</t>
  </si>
  <si>
    <r>
      <t>ТOP STAY  (ST</t>
    </r>
    <r>
      <rPr>
        <b/>
        <sz val="11"/>
        <color theme="2" tint="-0.749992370372631"/>
        <rFont val="Calibri"/>
        <family val="2"/>
        <charset val="204"/>
        <scheme val="minor"/>
      </rPr>
      <t>07AM</t>
    </r>
    <r>
      <rPr>
        <sz val="11"/>
        <color theme="2" tint="-0.749992370372631"/>
        <rFont val="Calibri"/>
        <family val="2"/>
        <charset val="204"/>
        <scheme val="minor"/>
      </rPr>
      <t>)  medium</t>
    </r>
  </si>
  <si>
    <t>800 - 879</t>
  </si>
  <si>
    <t>9,5 - 16,5</t>
  </si>
  <si>
    <r>
      <t>ТOP STAY  (ST</t>
    </r>
    <r>
      <rPr>
        <b/>
        <sz val="11"/>
        <color theme="2" tint="-0.749992370372631"/>
        <rFont val="Calibri"/>
        <family val="2"/>
        <charset val="204"/>
        <scheme val="minor"/>
      </rPr>
      <t>06AH)</t>
    </r>
    <r>
      <rPr>
        <sz val="11"/>
        <color theme="2" tint="-0.749992370372631"/>
        <rFont val="Calibri"/>
        <family val="2"/>
        <charset val="204"/>
        <scheme val="minor"/>
      </rPr>
      <t xml:space="preserve">   strong</t>
    </r>
  </si>
  <si>
    <t>5,8 - 9,6</t>
  </si>
  <si>
    <r>
      <t>ТOP STAY  (ST</t>
    </r>
    <r>
      <rPr>
        <b/>
        <sz val="11"/>
        <color theme="2" tint="-0.749992370372631"/>
        <rFont val="Calibri"/>
        <family val="2"/>
        <charset val="204"/>
        <scheme val="minor"/>
      </rPr>
      <t>06AM</t>
    </r>
    <r>
      <rPr>
        <sz val="11"/>
        <color theme="2" tint="-0.749992370372631"/>
        <rFont val="Calibri"/>
        <family val="2"/>
        <charset val="204"/>
        <scheme val="minor"/>
      </rPr>
      <t>)  medium</t>
    </r>
  </si>
  <si>
    <t>730 - 799</t>
  </si>
  <si>
    <t>10,5 - 18,1</t>
  </si>
  <si>
    <r>
      <t>ТOP STAY  (ST</t>
    </r>
    <r>
      <rPr>
        <b/>
        <sz val="11"/>
        <color theme="2" tint="-0.749992370372631"/>
        <rFont val="Calibri"/>
        <family val="2"/>
        <charset val="204"/>
        <scheme val="minor"/>
      </rPr>
      <t>05AH)</t>
    </r>
    <r>
      <rPr>
        <sz val="11"/>
        <color theme="2" tint="-0.749992370372631"/>
        <rFont val="Calibri"/>
        <family val="2"/>
        <charset val="204"/>
        <scheme val="minor"/>
      </rPr>
      <t xml:space="preserve">   strong</t>
    </r>
  </si>
  <si>
    <t>6,3 - 10,6</t>
  </si>
  <si>
    <r>
      <t>ТOP STAY  (ST</t>
    </r>
    <r>
      <rPr>
        <b/>
        <sz val="11"/>
        <color theme="2" tint="-0.749992370372631"/>
        <rFont val="Calibri"/>
        <family val="2"/>
        <charset val="204"/>
        <scheme val="minor"/>
      </rPr>
      <t>05AM</t>
    </r>
    <r>
      <rPr>
        <sz val="11"/>
        <color theme="2" tint="-0.749992370372631"/>
        <rFont val="Calibri"/>
        <family val="2"/>
        <charset val="204"/>
        <scheme val="minor"/>
      </rPr>
      <t>)  medium</t>
    </r>
  </si>
  <si>
    <t>3,2 - 6,5</t>
  </si>
  <si>
    <r>
      <t>ТOP STAY  (ST</t>
    </r>
    <r>
      <rPr>
        <b/>
        <sz val="11"/>
        <color theme="2" tint="-0.749992370372631"/>
        <rFont val="Calibri"/>
        <family val="2"/>
        <charset val="204"/>
        <scheme val="minor"/>
      </rPr>
      <t>05AL</t>
    </r>
    <r>
      <rPr>
        <sz val="11"/>
        <color theme="2" tint="-0.749992370372631"/>
        <rFont val="Calibri"/>
        <family val="2"/>
        <charset val="204"/>
        <scheme val="minor"/>
      </rPr>
      <t>)    light</t>
    </r>
  </si>
  <si>
    <t>650 - 729</t>
  </si>
  <si>
    <t>11,5 - 19,8</t>
  </si>
  <si>
    <r>
      <t>ТOP STAY  (ST</t>
    </r>
    <r>
      <rPr>
        <b/>
        <sz val="11"/>
        <color theme="2" tint="-0.749992370372631"/>
        <rFont val="Calibri"/>
        <family val="2"/>
        <charset val="204"/>
        <scheme val="minor"/>
      </rPr>
      <t>04AH)</t>
    </r>
    <r>
      <rPr>
        <sz val="11"/>
        <color theme="2" tint="-0.749992370372631"/>
        <rFont val="Calibri"/>
        <family val="2"/>
        <charset val="204"/>
        <scheme val="minor"/>
      </rPr>
      <t xml:space="preserve">   strong</t>
    </r>
  </si>
  <si>
    <t>7,0 - 11,6</t>
  </si>
  <si>
    <r>
      <t>ТOP STAY  (ST</t>
    </r>
    <r>
      <rPr>
        <b/>
        <sz val="11"/>
        <color theme="2" tint="-0.749992370372631"/>
        <rFont val="Calibri"/>
        <family val="2"/>
        <charset val="204"/>
        <scheme val="minor"/>
      </rPr>
      <t>04AM</t>
    </r>
    <r>
      <rPr>
        <sz val="11"/>
        <color theme="2" tint="-0.749992370372631"/>
        <rFont val="Calibri"/>
        <family val="2"/>
        <charset val="204"/>
        <scheme val="minor"/>
      </rPr>
      <t>)  medium</t>
    </r>
  </si>
  <si>
    <t>3,7 - 7,2</t>
  </si>
  <si>
    <r>
      <t>ТOP STAY  (ST</t>
    </r>
    <r>
      <rPr>
        <b/>
        <sz val="11"/>
        <color theme="2" tint="-0.749992370372631"/>
        <rFont val="Calibri"/>
        <family val="2"/>
        <charset val="204"/>
        <scheme val="minor"/>
      </rPr>
      <t>04AL</t>
    </r>
    <r>
      <rPr>
        <sz val="11"/>
        <color theme="2" tint="-0.749992370372631"/>
        <rFont val="Calibri"/>
        <family val="2"/>
        <charset val="204"/>
        <scheme val="minor"/>
      </rPr>
      <t>)    light</t>
    </r>
  </si>
  <si>
    <t>590 - 649</t>
  </si>
  <si>
    <t>7,8 - 13,0</t>
  </si>
  <si>
    <r>
      <t>ТOP STAY  (ST</t>
    </r>
    <r>
      <rPr>
        <b/>
        <sz val="11"/>
        <color theme="2" tint="-0.749992370372631"/>
        <rFont val="Calibri"/>
        <family val="2"/>
        <charset val="204"/>
        <scheme val="minor"/>
      </rPr>
      <t>03AM</t>
    </r>
    <r>
      <rPr>
        <sz val="11"/>
        <color theme="2" tint="-0.749992370372631"/>
        <rFont val="Calibri"/>
        <family val="2"/>
        <charset val="204"/>
        <scheme val="minor"/>
      </rPr>
      <t>)  medium</t>
    </r>
  </si>
  <si>
    <t>4,1 - 8,1</t>
  </si>
  <si>
    <r>
      <t>ТOP STAY  (ST</t>
    </r>
    <r>
      <rPr>
        <b/>
        <sz val="11"/>
        <color theme="2" tint="-0.749992370372631"/>
        <rFont val="Calibri"/>
        <family val="2"/>
        <charset val="204"/>
        <scheme val="minor"/>
      </rPr>
      <t>03AL</t>
    </r>
    <r>
      <rPr>
        <sz val="11"/>
        <color theme="2" tint="-0.749992370372631"/>
        <rFont val="Calibri"/>
        <family val="2"/>
        <charset val="204"/>
        <scheme val="minor"/>
      </rPr>
      <t>)    light</t>
    </r>
  </si>
  <si>
    <t>530 - 589</t>
  </si>
  <si>
    <t>8,7 - 14,4</t>
  </si>
  <si>
    <r>
      <t>ТOP STAY  (ST</t>
    </r>
    <r>
      <rPr>
        <b/>
        <sz val="11"/>
        <color theme="2" tint="-0.749992370372631"/>
        <rFont val="Calibri"/>
        <family val="2"/>
        <charset val="204"/>
        <scheme val="minor"/>
      </rPr>
      <t>02AM</t>
    </r>
    <r>
      <rPr>
        <sz val="11"/>
        <color theme="2" tint="-0.749992370372631"/>
        <rFont val="Calibri"/>
        <family val="2"/>
        <charset val="204"/>
        <scheme val="minor"/>
      </rPr>
      <t>)  medium</t>
    </r>
  </si>
  <si>
    <t>4,5 - 8,9</t>
  </si>
  <si>
    <r>
      <t>ТOP STAY  (ST</t>
    </r>
    <r>
      <rPr>
        <b/>
        <sz val="11"/>
        <color theme="2" tint="-0.749992370372631"/>
        <rFont val="Calibri"/>
        <family val="2"/>
        <charset val="204"/>
        <scheme val="minor"/>
      </rPr>
      <t>02AL</t>
    </r>
    <r>
      <rPr>
        <sz val="11"/>
        <color theme="2" tint="-0.749992370372631"/>
        <rFont val="Calibri"/>
        <family val="2"/>
        <charset val="204"/>
        <scheme val="minor"/>
      </rPr>
      <t>)    light</t>
    </r>
  </si>
  <si>
    <t>480 - 529</t>
  </si>
  <si>
    <t>9,6 - 16,0</t>
  </si>
  <si>
    <r>
      <t>ТOP STAY  (ST</t>
    </r>
    <r>
      <rPr>
        <b/>
        <sz val="11"/>
        <color theme="2" tint="-0.749992370372631"/>
        <rFont val="Calibri"/>
        <family val="2"/>
        <charset val="204"/>
        <scheme val="minor"/>
      </rPr>
      <t>01AM</t>
    </r>
    <r>
      <rPr>
        <sz val="11"/>
        <color theme="2" tint="-0.749992370372631"/>
        <rFont val="Calibri"/>
        <family val="2"/>
        <charset val="204"/>
        <scheme val="minor"/>
      </rPr>
      <t>)  medium</t>
    </r>
  </si>
  <si>
    <t>5,0 - 10,0</t>
  </si>
  <si>
    <r>
      <t>ТOP STAY  (ST</t>
    </r>
    <r>
      <rPr>
        <b/>
        <sz val="11"/>
        <color theme="2" tint="-0.749992370372631"/>
        <rFont val="Calibri"/>
        <family val="2"/>
        <charset val="204"/>
        <scheme val="minor"/>
      </rPr>
      <t>01AL</t>
    </r>
    <r>
      <rPr>
        <sz val="11"/>
        <color theme="2" tint="-0.749992370372631"/>
        <rFont val="Calibri"/>
        <family val="2"/>
        <charset val="204"/>
        <scheme val="minor"/>
      </rPr>
      <t>)    light</t>
    </r>
  </si>
  <si>
    <t>Высота фасада, мм.</t>
  </si>
  <si>
    <t>Вес фасада, кг.</t>
  </si>
  <si>
    <t>Артикул механизма</t>
  </si>
  <si>
    <t xml:space="preserve">Алюминиевая рамка со стеклом </t>
  </si>
  <si>
    <r>
      <t xml:space="preserve">3. Выберите модель подъемного механизма TOP STAYS </t>
    </r>
    <r>
      <rPr>
        <b/>
        <sz val="11"/>
        <color theme="0" tint="-4.9989318521683403E-2"/>
        <rFont val="Calibri"/>
        <family val="2"/>
        <charset val="204"/>
        <scheme val="minor"/>
      </rPr>
      <t xml:space="preserve">ST </t>
    </r>
    <r>
      <rPr>
        <sz val="11"/>
        <color theme="0" tint="-4.9989318521683403E-2"/>
        <rFont val="Calibri"/>
        <family val="2"/>
        <charset val="204"/>
        <scheme val="minor"/>
      </rPr>
      <t xml:space="preserve">соответствующего полученному значению </t>
    </r>
    <r>
      <rPr>
        <b/>
        <sz val="11"/>
        <color theme="0" tint="-4.9989318521683403E-2"/>
        <rFont val="Calibri"/>
        <family val="2"/>
        <charset val="204"/>
        <scheme val="minor"/>
      </rPr>
      <t>веса</t>
    </r>
    <r>
      <rPr>
        <sz val="11"/>
        <color theme="0" tint="-4.9989318521683403E-2"/>
        <rFont val="Calibri"/>
        <family val="2"/>
        <charset val="204"/>
        <scheme val="minor"/>
      </rPr>
      <t xml:space="preserve"> фасада и его </t>
    </r>
    <r>
      <rPr>
        <b/>
        <sz val="11"/>
        <color theme="0" tint="-4.9989318521683403E-2"/>
        <rFont val="Calibri"/>
        <family val="2"/>
        <charset val="204"/>
        <scheme val="minor"/>
      </rPr>
      <t>высоты</t>
    </r>
    <r>
      <rPr>
        <sz val="11"/>
        <color theme="0" tint="-4.9989318521683403E-2"/>
        <rFont val="Calibri"/>
        <family val="2"/>
        <charset val="204"/>
        <scheme val="minor"/>
      </rPr>
      <t xml:space="preserve">. Значения </t>
    </r>
    <r>
      <rPr>
        <b/>
        <sz val="11"/>
        <color theme="0" tint="-4.9989318521683403E-2"/>
        <rFont val="Calibri"/>
        <family val="2"/>
        <charset val="204"/>
        <scheme val="minor"/>
      </rPr>
      <t xml:space="preserve">веса и высоты </t>
    </r>
    <r>
      <rPr>
        <sz val="11"/>
        <color theme="0" tint="-4.9989318521683403E-2"/>
        <rFont val="Calibri"/>
        <family val="2"/>
        <charset val="204"/>
        <scheme val="minor"/>
      </rPr>
      <t>фасада должны попадать в пределы значений для отдельного артикула механизма. Чем ближе ваши значения к средним значениям веса и высоты, тем проще будет осуществляться регулировка механизма. При значениях веса близких к границе диапазона работы модели механизма, выбирайте модель рассчитанную на больший вес.</t>
    </r>
  </si>
  <si>
    <t>Массив дерева 18 мм</t>
  </si>
  <si>
    <t>Массив дерева 16 мм</t>
  </si>
  <si>
    <t>МДФ 18/19 мм</t>
  </si>
  <si>
    <r>
      <t>2. Из раскрывающегося списка выберите материал фасада и получите</t>
    </r>
    <r>
      <rPr>
        <b/>
        <sz val="11"/>
        <color theme="0" tint="-4.9989318521683403E-2"/>
        <rFont val="Calibri"/>
        <family val="2"/>
        <charset val="204"/>
        <scheme val="minor"/>
      </rPr>
      <t xml:space="preserve"> вес фасада</t>
    </r>
  </si>
  <si>
    <t>МДФ 16 мм</t>
  </si>
  <si>
    <t>ДСП 18 мм</t>
  </si>
  <si>
    <r>
      <rPr>
        <b/>
        <sz val="11"/>
        <color theme="2" tint="-0.749992370372631"/>
        <rFont val="Calibri"/>
        <family val="2"/>
        <charset val="204"/>
        <scheme val="minor"/>
      </rPr>
      <t>Вес ручки</t>
    </r>
    <r>
      <rPr>
        <sz val="11"/>
        <color theme="2" tint="-0.749992370372631"/>
        <rFont val="Calibri"/>
        <family val="2"/>
        <charset val="204"/>
        <scheme val="minor"/>
      </rPr>
      <t>, граммы</t>
    </r>
  </si>
  <si>
    <t>+</t>
  </si>
  <si>
    <r>
      <rPr>
        <b/>
        <sz val="11"/>
        <color theme="2" tint="-0.749992370372631"/>
        <rFont val="Calibri"/>
        <family val="2"/>
        <charset val="204"/>
        <scheme val="minor"/>
      </rPr>
      <t>Ширина</t>
    </r>
    <r>
      <rPr>
        <sz val="11"/>
        <color theme="2" tint="-0.749992370372631"/>
        <rFont val="Calibri"/>
        <family val="2"/>
        <charset val="204"/>
        <scheme val="minor"/>
      </rPr>
      <t>, миллиметры</t>
    </r>
  </si>
  <si>
    <r>
      <rPr>
        <b/>
        <sz val="11"/>
        <color theme="2" tint="-0.749992370372631"/>
        <rFont val="Calibri"/>
        <family val="2"/>
        <charset val="204"/>
        <scheme val="minor"/>
      </rPr>
      <t>Высота</t>
    </r>
    <r>
      <rPr>
        <sz val="11"/>
        <color theme="2" tint="-0.749992370372631"/>
        <rFont val="Calibri"/>
        <family val="2"/>
        <charset val="204"/>
        <scheme val="minor"/>
      </rPr>
      <t>, миллиметры (max. 1040мм)</t>
    </r>
  </si>
  <si>
    <t>Х</t>
  </si>
  <si>
    <t>ДСП 16 мм</t>
  </si>
  <si>
    <t>1. Введите общий размер двух фасадов и вес ручки:</t>
  </si>
  <si>
    <t>Формула</t>
  </si>
  <si>
    <t>Расчет</t>
  </si>
  <si>
    <t>Вес 1м2</t>
  </si>
  <si>
    <t>Материал</t>
  </si>
  <si>
    <t>Счетчик списка SQ:</t>
  </si>
  <si>
    <r>
      <rPr>
        <b/>
        <sz val="26"/>
        <color theme="2" tint="-0.499984740745262"/>
        <rFont val="Segoe UI"/>
        <family val="2"/>
        <charset val="204"/>
      </rPr>
      <t>TOP STAY</t>
    </r>
    <r>
      <rPr>
        <b/>
        <sz val="26"/>
        <color theme="2" tint="-0.749992370372631"/>
        <rFont val="Segoe UI"/>
        <family val="2"/>
        <charset val="204"/>
      </rPr>
      <t xml:space="preserve"> </t>
    </r>
    <r>
      <rPr>
        <b/>
        <sz val="26"/>
        <color rgb="FFC00000"/>
        <rFont val="Segoe UI"/>
        <family val="2"/>
        <charset val="204"/>
      </rPr>
      <t>ST</t>
    </r>
    <r>
      <rPr>
        <b/>
        <sz val="36"/>
        <color theme="2" tint="-0.749992370372631"/>
        <rFont val="Segoe UI"/>
        <family val="2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</si>
</sst>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theme="2" tint="-0.749992370372631"/>
      <name val="Calibri"/>
      <family val="2"/>
      <charset val="204"/>
      <scheme val="minor"/>
    </font>
    <font>
      <sz val="11"/>
      <color theme="2" tint="-0.749992370372631"/>
      <name val="Calibri"/>
      <family val="2"/>
      <charset val="204"/>
      <scheme val="minor"/>
    </font>
    <font>
      <b/>
      <sz val="11"/>
      <color theme="0" tint="-4.9989318521683403E-2"/>
      <name val="Calibri"/>
      <family val="2"/>
      <charset val="204"/>
      <scheme val="minor"/>
    </font>
    <font>
      <sz val="11"/>
      <color theme="0" tint="-4.9989318521683403E-2"/>
      <name val="Calibri"/>
      <family val="2"/>
      <charset val="204"/>
      <scheme val="minor"/>
    </font>
    <font>
      <b/>
      <sz val="16"/>
      <color theme="2" tint="-0.749992370372631"/>
      <name val="Calibri"/>
      <family val="2"/>
      <charset val="204"/>
      <scheme val="minor"/>
    </font>
    <font>
      <b/>
      <sz val="36"/>
      <color theme="2" tint="-0.749992370372631"/>
      <name val="Segoe UI"/>
      <family val="2"/>
      <charset val="204"/>
    </font>
    <font>
      <b/>
      <sz val="26"/>
      <color theme="2" tint="-0.499984740745262"/>
      <name val="Segoe UI"/>
      <family val="2"/>
      <charset val="204"/>
    </font>
    <font>
      <b/>
      <sz val="26"/>
      <color theme="2" tint="-0.749992370372631"/>
      <name val="Segoe UI"/>
      <family val="2"/>
      <charset val="204"/>
    </font>
    <font>
      <b/>
      <sz val="26"/>
      <color rgb="FFC00000"/>
      <name val="Segoe U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1C34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49">
    <xf numFmtId="0" fontId="0" fillId="0" borderId="0" xfId="0"/>
    <xf numFmtId="0" fontId="3" fillId="4" borderId="1" xfId="1" applyFont="1" applyFill="1" applyBorder="1" applyAlignment="1" applyProtection="1">
      <alignment horizontal="center"/>
      <protection hidden="1"/>
    </xf>
    <xf numFmtId="0" fontId="3" fillId="4" borderId="2" xfId="1" applyFont="1" applyFill="1" applyBorder="1" applyAlignment="1" applyProtection="1">
      <alignment horizontal="center"/>
      <protection hidden="1"/>
    </xf>
    <xf numFmtId="0" fontId="3" fillId="4" borderId="2" xfId="1" applyFont="1" applyFill="1" applyBorder="1" applyAlignment="1" applyProtection="1">
      <alignment horizontal="center"/>
      <protection hidden="1"/>
    </xf>
    <xf numFmtId="0" fontId="3" fillId="4" borderId="2" xfId="1" applyFont="1" applyFill="1" applyBorder="1" applyAlignment="1" applyProtection="1">
      <alignment horizontal="left" vertical="center"/>
      <protection hidden="1"/>
    </xf>
    <xf numFmtId="0" fontId="5" fillId="5" borderId="3" xfId="1" applyFont="1" applyFill="1" applyBorder="1" applyAlignment="1" applyProtection="1">
      <alignment horizontal="center" vertical="center"/>
      <protection hidden="1"/>
    </xf>
    <xf numFmtId="0" fontId="5" fillId="5" borderId="4" xfId="1" applyFont="1" applyFill="1" applyBorder="1" applyAlignment="1" applyProtection="1">
      <alignment horizontal="center" vertical="center"/>
      <protection hidden="1"/>
    </xf>
    <xf numFmtId="0" fontId="3" fillId="4" borderId="1" xfId="2" applyFont="1" applyFill="1" applyBorder="1" applyAlignment="1" applyProtection="1">
      <alignment horizontal="center" vertical="center"/>
      <protection hidden="1"/>
    </xf>
    <xf numFmtId="0" fontId="3" fillId="4" borderId="2" xfId="2" applyFont="1" applyFill="1" applyBorder="1" applyAlignment="1" applyProtection="1">
      <alignment horizontal="center" vertical="center"/>
      <protection hidden="1"/>
    </xf>
    <xf numFmtId="0" fontId="3" fillId="4" borderId="2" xfId="2" applyFont="1" applyFill="1" applyBorder="1" applyAlignment="1" applyProtection="1">
      <alignment horizontal="center" vertical="center"/>
      <protection hidden="1"/>
    </xf>
    <xf numFmtId="0" fontId="4" fillId="4" borderId="5" xfId="2" applyFont="1" applyFill="1" applyBorder="1" applyAlignment="1" applyProtection="1">
      <alignment horizontal="center" vertical="center"/>
      <protection hidden="1"/>
    </xf>
    <xf numFmtId="0" fontId="0" fillId="0" borderId="2" xfId="0" applyBorder="1" applyProtection="1">
      <protection locked="0" hidden="1"/>
    </xf>
    <xf numFmtId="0" fontId="0" fillId="0" borderId="2" xfId="0" applyBorder="1"/>
    <xf numFmtId="0" fontId="6" fillId="5" borderId="6" xfId="1" applyFont="1" applyFill="1" applyBorder="1" applyAlignment="1" applyProtection="1">
      <alignment horizontal="center" vertical="center" wrapText="1"/>
      <protection hidden="1"/>
    </xf>
    <xf numFmtId="0" fontId="6" fillId="5" borderId="7" xfId="1" applyFont="1" applyFill="1" applyBorder="1" applyAlignment="1" applyProtection="1">
      <alignment horizontal="center" vertical="center" wrapText="1"/>
      <protection hidden="1"/>
    </xf>
    <xf numFmtId="0" fontId="6" fillId="5" borderId="8" xfId="1" applyFont="1" applyFill="1" applyBorder="1" applyAlignment="1" applyProtection="1">
      <alignment horizontal="center" vertical="center" wrapText="1"/>
      <protection hidden="1"/>
    </xf>
    <xf numFmtId="0" fontId="5" fillId="5" borderId="9" xfId="1" applyFont="1" applyFill="1" applyBorder="1" applyAlignment="1" applyProtection="1">
      <alignment horizontal="center" vertical="center"/>
      <protection hidden="1"/>
    </xf>
    <xf numFmtId="1" fontId="3" fillId="4" borderId="10" xfId="0" applyNumberFormat="1" applyFont="1" applyFill="1" applyBorder="1" applyAlignment="1" applyProtection="1">
      <alignment horizontal="center" vertical="center"/>
      <protection hidden="1"/>
    </xf>
    <xf numFmtId="1" fontId="3" fillId="4" borderId="11" xfId="0" applyNumberFormat="1" applyFont="1" applyFill="1" applyBorder="1" applyAlignment="1" applyProtection="1">
      <alignment horizontal="center" vertical="center"/>
      <protection hidden="1"/>
    </xf>
    <xf numFmtId="2" fontId="3" fillId="4" borderId="12" xfId="0" applyNumberFormat="1" applyFont="1" applyFill="1" applyBorder="1" applyAlignment="1" applyProtection="1">
      <alignment horizontal="center" vertical="center"/>
      <protection hidden="1"/>
    </xf>
    <xf numFmtId="0" fontId="1" fillId="5" borderId="13" xfId="1" applyFill="1" applyBorder="1" applyAlignment="1" applyProtection="1">
      <alignment horizontal="center"/>
      <protection hidden="1"/>
    </xf>
    <xf numFmtId="0" fontId="5" fillId="5" borderId="14" xfId="1" applyFont="1" applyFill="1" applyBorder="1" applyAlignment="1" applyProtection="1">
      <alignment horizontal="center" vertical="center"/>
      <protection hidden="1"/>
    </xf>
    <xf numFmtId="0" fontId="3" fillId="4" borderId="15" xfId="2" applyFont="1" applyFill="1" applyBorder="1" applyAlignment="1" applyProtection="1">
      <alignment horizontal="center" vertical="center"/>
      <protection hidden="1"/>
    </xf>
    <xf numFmtId="0" fontId="1" fillId="5" borderId="16" xfId="1" applyFill="1" applyBorder="1" applyAlignment="1" applyProtection="1">
      <alignment horizontal="center"/>
      <protection hidden="1"/>
    </xf>
    <xf numFmtId="0" fontId="6" fillId="5" borderId="6" xfId="1" applyFont="1" applyFill="1" applyBorder="1" applyAlignment="1" applyProtection="1">
      <alignment horizontal="center" vertical="center"/>
      <protection hidden="1"/>
    </xf>
    <xf numFmtId="0" fontId="6" fillId="5" borderId="7" xfId="1" applyFont="1" applyFill="1" applyBorder="1" applyAlignment="1" applyProtection="1">
      <alignment horizontal="center" vertical="center"/>
      <protection hidden="1"/>
    </xf>
    <xf numFmtId="0" fontId="6" fillId="5" borderId="8" xfId="1" applyFont="1" applyFill="1" applyBorder="1" applyAlignment="1" applyProtection="1">
      <alignment horizontal="center" vertical="center"/>
      <protection hidden="1"/>
    </xf>
    <xf numFmtId="0" fontId="4" fillId="0" borderId="17" xfId="1" applyFont="1" applyFill="1" applyBorder="1" applyAlignment="1" applyProtection="1">
      <alignment horizontal="center" vertical="center"/>
      <protection locked="0" hidden="1"/>
    </xf>
    <xf numFmtId="0" fontId="7" fillId="4" borderId="18" xfId="2" applyFont="1" applyFill="1" applyBorder="1" applyAlignment="1" applyProtection="1">
      <alignment horizontal="center" vertical="center"/>
      <protection hidden="1"/>
    </xf>
    <xf numFmtId="0" fontId="4" fillId="0" borderId="12" xfId="1" applyFont="1" applyFill="1" applyBorder="1" applyAlignment="1" applyProtection="1">
      <alignment horizontal="center" vertical="center"/>
      <protection locked="0" hidden="1"/>
    </xf>
    <xf numFmtId="0" fontId="4" fillId="0" borderId="19" xfId="1" applyFont="1" applyFill="1" applyBorder="1" applyAlignment="1" applyProtection="1">
      <alignment horizontal="center" vertical="center"/>
      <protection locked="0" hidden="1"/>
    </xf>
    <xf numFmtId="0" fontId="4" fillId="4" borderId="20" xfId="2" applyFont="1" applyFill="1" applyBorder="1" applyAlignment="1" applyProtection="1">
      <alignment horizontal="center" vertical="center"/>
      <protection hidden="1"/>
    </xf>
    <xf numFmtId="0" fontId="7" fillId="4" borderId="0" xfId="2" applyFont="1" applyFill="1" applyBorder="1" applyAlignment="1" applyProtection="1">
      <alignment horizontal="center" vertical="center"/>
      <protection hidden="1"/>
    </xf>
    <xf numFmtId="0" fontId="4" fillId="4" borderId="21" xfId="2" applyFont="1" applyFill="1" applyBorder="1" applyAlignment="1" applyProtection="1">
      <alignment horizontal="center" vertical="center"/>
      <protection hidden="1"/>
    </xf>
    <xf numFmtId="0" fontId="4" fillId="4" borderId="22" xfId="2" applyFont="1" applyFill="1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locked="0" hidden="1"/>
    </xf>
    <xf numFmtId="0" fontId="6" fillId="5" borderId="23" xfId="1" applyFont="1" applyFill="1" applyBorder="1" applyAlignment="1" applyProtection="1">
      <alignment horizontal="center" vertical="center"/>
      <protection hidden="1"/>
    </xf>
    <xf numFmtId="0" fontId="6" fillId="5" borderId="24" xfId="1" applyFont="1" applyFill="1" applyBorder="1" applyAlignment="1" applyProtection="1">
      <alignment horizontal="center" vertical="center"/>
      <protection hidden="1"/>
    </xf>
    <xf numFmtId="0" fontId="6" fillId="5" borderId="25" xfId="1" applyFont="1" applyFill="1" applyBorder="1" applyAlignment="1" applyProtection="1">
      <alignment horizontal="center" vertical="center"/>
      <protection hidden="1"/>
    </xf>
    <xf numFmtId="0" fontId="8" fillId="0" borderId="26" xfId="0" applyFont="1" applyBorder="1" applyAlignment="1" applyProtection="1">
      <alignment horizontal="left" vertical="center"/>
      <protection hidden="1"/>
    </xf>
    <xf numFmtId="0" fontId="8" fillId="0" borderId="18" xfId="0" applyFont="1" applyBorder="1" applyAlignment="1" applyProtection="1">
      <alignment horizontal="left" vertical="center"/>
      <protection hidden="1"/>
    </xf>
    <xf numFmtId="0" fontId="8" fillId="0" borderId="27" xfId="0" applyFont="1" applyBorder="1" applyAlignment="1" applyProtection="1">
      <alignment horizontal="left" vertical="center"/>
      <protection hidden="1"/>
    </xf>
    <xf numFmtId="0" fontId="8" fillId="0" borderId="28" xfId="0" applyFont="1" applyBorder="1" applyAlignment="1" applyProtection="1">
      <alignment horizontal="left" vertical="center"/>
      <protection hidden="1"/>
    </xf>
    <xf numFmtId="0" fontId="8" fillId="0" borderId="0" xfId="0" applyFont="1" applyBorder="1" applyAlignment="1" applyProtection="1">
      <alignment horizontal="left" vertical="center"/>
      <protection hidden="1"/>
    </xf>
    <xf numFmtId="0" fontId="8" fillId="0" borderId="4" xfId="0" applyFont="1" applyBorder="1" applyAlignment="1" applyProtection="1">
      <alignment horizontal="left" vertical="center"/>
      <protection hidden="1"/>
    </xf>
    <xf numFmtId="0" fontId="0" fillId="0" borderId="2" xfId="0" applyBorder="1" applyAlignment="1">
      <alignment horizontal="center" vertical="center"/>
    </xf>
    <xf numFmtId="0" fontId="8" fillId="0" borderId="29" xfId="0" applyFont="1" applyBorder="1" applyAlignment="1" applyProtection="1">
      <alignment horizontal="left" vertical="center"/>
      <protection hidden="1"/>
    </xf>
    <xf numFmtId="0" fontId="8" fillId="0" borderId="30" xfId="0" applyFont="1" applyBorder="1" applyAlignment="1" applyProtection="1">
      <alignment horizontal="left" vertical="center"/>
      <protection hidden="1"/>
    </xf>
    <xf numFmtId="0" fontId="8" fillId="0" borderId="31" xfId="0" applyFont="1" applyBorder="1" applyAlignment="1" applyProtection="1">
      <alignment horizontal="left" vertical="center"/>
      <protection hidden="1"/>
    </xf>
  </cellXfs>
  <cellStyles count="3">
    <cellStyle name="Нейтральный" xfId="2" builtinId="28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Lines="10" dropStyle="combo" dx="31" fmlaLink="$J$1" fmlaRange="$G$8:$G$14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1305593</xdr:colOff>
      <xdr:row>0</xdr:row>
      <xdr:rowOff>91000</xdr:rowOff>
    </xdr:from>
    <xdr:ext cx="2762143" cy="1903647"/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85" r="26104" b="21570"/>
        <a:stretch/>
      </xdr:blipFill>
      <xdr:spPr>
        <a:xfrm>
          <a:off x="1829468" y="91000"/>
          <a:ext cx="2762143" cy="1903647"/>
        </a:xfrm>
        <a:prstGeom prst="rect">
          <a:avLst/>
        </a:prstGeom>
        <a:solidFill>
          <a:srgbClr val="FF0000"/>
        </a:solidFill>
        <a:effectLst>
          <a:glow rad="127000">
            <a:srgbClr val="C61C34">
              <a:alpha val="60000"/>
            </a:srgbClr>
          </a:glow>
        </a:effectLst>
      </xdr:spPr>
    </xdr:pic>
    <xdr:clientData/>
  </xdr:oneCellAnchor>
  <xdr:oneCellAnchor>
    <xdr:from>
      <xdr:col>0</xdr:col>
      <xdr:colOff>155314</xdr:colOff>
      <xdr:row>3</xdr:row>
      <xdr:rowOff>114117</xdr:rowOff>
    </xdr:from>
    <xdr:ext cx="3724867" cy="433452"/>
    <xdr:sp macro="" textlink="">
      <xdr:nvSpPr>
        <xdr:cNvPr id="3" name="Прямоугольник 2"/>
        <xdr:cNvSpPr/>
      </xdr:nvSpPr>
      <xdr:spPr>
        <a:xfrm>
          <a:off x="155314" y="685617"/>
          <a:ext cx="3724867" cy="43345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ru-RU" sz="2000" b="0" cap="none" spc="0" baseline="0">
              <a:ln w="0"/>
              <a:solidFill>
                <a:schemeClr val="bg2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</a:rPr>
            <a:t>высота фасада </a:t>
          </a:r>
          <a:r>
            <a:rPr lang="en-US" sz="2000" b="0" cap="none" spc="0" baseline="0">
              <a:ln w="0"/>
              <a:solidFill>
                <a:schemeClr val="bg2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</a:rPr>
            <a:t>h=480-1040</a:t>
          </a:r>
          <a:r>
            <a:rPr lang="ru-RU" sz="2000" b="0" cap="none" spc="0" baseline="0">
              <a:ln w="0"/>
              <a:solidFill>
                <a:schemeClr val="bg2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</a:rPr>
            <a:t>мм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absoluteAnchor>
        <xdr:pos x="358028" y="3463738"/>
        <xdr:ext cx="2009775" cy="447675"/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absolute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123825</xdr:colOff>
          <xdr:row>0</xdr:row>
          <xdr:rowOff>133350</xdr:rowOff>
        </xdr:from>
        <xdr:ext cx="1529603" cy="638175"/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3"/>
  <sheetViews>
    <sheetView tabSelected="1" zoomScale="85" zoomScaleNormal="85" workbookViewId="0">
      <selection activeCell="M14" sqref="M14"/>
    </sheetView>
  </sheetViews>
  <sheetFormatPr defaultRowHeight="15" x14ac:dyDescent="0.25"/>
  <cols>
    <col min="1" max="1" width="4.42578125" customWidth="1"/>
    <col min="2" max="2" width="32.5703125" customWidth="1"/>
    <col min="3" max="3" width="30.5703125" customWidth="1"/>
    <col min="4" max="4" width="8.140625" customWidth="1"/>
    <col min="5" max="5" width="23.5703125" customWidth="1"/>
    <col min="6" max="6" width="18.140625" customWidth="1"/>
    <col min="7" max="7" width="23.5703125" hidden="1" customWidth="1"/>
    <col min="8" max="8" width="14.7109375" hidden="1" customWidth="1"/>
    <col min="9" max="9" width="16.28515625" hidden="1" customWidth="1"/>
    <col min="10" max="10" width="24.42578125" hidden="1" customWidth="1"/>
    <col min="11" max="11" width="28.28515625" hidden="1" customWidth="1"/>
    <col min="12" max="14" width="8.7109375" customWidth="1"/>
  </cols>
  <sheetData>
    <row r="1" spans="1:10" ht="30" customHeight="1" x14ac:dyDescent="0.25">
      <c r="A1" s="48" t="s">
        <v>67</v>
      </c>
      <c r="B1" s="47"/>
      <c r="C1" s="47"/>
      <c r="D1" s="47"/>
      <c r="E1" s="46"/>
      <c r="H1" s="45" t="s">
        <v>66</v>
      </c>
      <c r="I1" s="45"/>
      <c r="J1" s="35">
        <v>1</v>
      </c>
    </row>
    <row r="2" spans="1:10" ht="30" customHeight="1" x14ac:dyDescent="0.25">
      <c r="A2" s="44"/>
      <c r="B2" s="43"/>
      <c r="C2" s="43"/>
      <c r="D2" s="43"/>
      <c r="E2" s="42"/>
    </row>
    <row r="3" spans="1:10" ht="30" customHeight="1" x14ac:dyDescent="0.25">
      <c r="A3" s="44"/>
      <c r="B3" s="43"/>
      <c r="C3" s="43"/>
      <c r="D3" s="43"/>
      <c r="E3" s="42"/>
    </row>
    <row r="4" spans="1:10" ht="30" customHeight="1" x14ac:dyDescent="0.25">
      <c r="A4" s="44"/>
      <c r="B4" s="43"/>
      <c r="C4" s="43"/>
      <c r="D4" s="43"/>
      <c r="E4" s="42"/>
    </row>
    <row r="5" spans="1:10" ht="14.45" customHeight="1" x14ac:dyDescent="0.25">
      <c r="A5" s="44"/>
      <c r="B5" s="43"/>
      <c r="C5" s="43"/>
      <c r="D5" s="43"/>
      <c r="E5" s="42"/>
    </row>
    <row r="6" spans="1:10" ht="14.45" customHeight="1" x14ac:dyDescent="0.25">
      <c r="A6" s="44"/>
      <c r="B6" s="43"/>
      <c r="C6" s="43"/>
      <c r="D6" s="43"/>
      <c r="E6" s="42"/>
    </row>
    <row r="7" spans="1:10" ht="15" customHeight="1" thickBot="1" x14ac:dyDescent="0.3">
      <c r="A7" s="41"/>
      <c r="B7" s="40"/>
      <c r="C7" s="40"/>
      <c r="D7" s="40"/>
      <c r="E7" s="39"/>
      <c r="G7" s="12" t="s">
        <v>65</v>
      </c>
      <c r="H7" s="12" t="s">
        <v>64</v>
      </c>
      <c r="I7" s="12" t="s">
        <v>63</v>
      </c>
      <c r="J7" s="12" t="s">
        <v>62</v>
      </c>
    </row>
    <row r="8" spans="1:10" ht="30" customHeight="1" x14ac:dyDescent="0.25">
      <c r="A8" s="5">
        <v>1</v>
      </c>
      <c r="B8" s="38" t="s">
        <v>61</v>
      </c>
      <c r="C8" s="37"/>
      <c r="D8" s="37"/>
      <c r="E8" s="36"/>
      <c r="G8" s="12" t="s">
        <v>60</v>
      </c>
      <c r="H8" s="11">
        <v>10.9</v>
      </c>
      <c r="I8" s="11">
        <f>B10*C10/1000000*H8+E10/1000</f>
        <v>5.2320000000000002</v>
      </c>
      <c r="J8" s="35" t="s">
        <v>59</v>
      </c>
    </row>
    <row r="9" spans="1:10" x14ac:dyDescent="0.25">
      <c r="A9" s="5"/>
      <c r="B9" s="34" t="s">
        <v>58</v>
      </c>
      <c r="C9" s="33" t="s">
        <v>57</v>
      </c>
      <c r="D9" s="32" t="s">
        <v>56</v>
      </c>
      <c r="E9" s="31" t="s">
        <v>55</v>
      </c>
      <c r="G9" s="12" t="s">
        <v>54</v>
      </c>
      <c r="H9" s="11">
        <v>12.2</v>
      </c>
      <c r="I9" s="11">
        <f>B10*C10/1000000*H9+E10/1000</f>
        <v>5.8559999999999999</v>
      </c>
      <c r="J9" s="11">
        <f>IF(J1=2,I9,J10)</f>
        <v>0</v>
      </c>
    </row>
    <row r="10" spans="1:10" ht="30" customHeight="1" thickBot="1" x14ac:dyDescent="0.3">
      <c r="A10" s="21"/>
      <c r="B10" s="30">
        <v>800</v>
      </c>
      <c r="C10" s="29">
        <v>600</v>
      </c>
      <c r="D10" s="28"/>
      <c r="E10" s="27">
        <v>0</v>
      </c>
      <c r="G10" s="12" t="s">
        <v>53</v>
      </c>
      <c r="H10" s="11">
        <v>12.1</v>
      </c>
      <c r="I10" s="11">
        <f>B10*C10/1000000*H10+E10/1000</f>
        <v>5.8079999999999998</v>
      </c>
      <c r="J10" s="11">
        <f>IF(J1=3,I10,J11)</f>
        <v>0</v>
      </c>
    </row>
    <row r="11" spans="1:10" ht="30" customHeight="1" x14ac:dyDescent="0.25">
      <c r="A11" s="16">
        <v>2</v>
      </c>
      <c r="B11" s="26" t="s">
        <v>52</v>
      </c>
      <c r="C11" s="25"/>
      <c r="D11" s="25"/>
      <c r="E11" s="24"/>
      <c r="G11" s="12" t="s">
        <v>51</v>
      </c>
      <c r="H11" s="11">
        <v>14.5</v>
      </c>
      <c r="I11" s="11">
        <f>B10*C10/1000000*H11+E10/1000</f>
        <v>6.96</v>
      </c>
      <c r="J11" s="11">
        <f>IF(J1=4,I11,J12)</f>
        <v>0</v>
      </c>
    </row>
    <row r="12" spans="1:10" x14ac:dyDescent="0.25">
      <c r="A12" s="5"/>
      <c r="B12" s="23"/>
      <c r="C12" s="22" t="s">
        <v>45</v>
      </c>
      <c r="D12" s="8" t="s">
        <v>44</v>
      </c>
      <c r="E12" s="7"/>
      <c r="G12" s="12" t="s">
        <v>50</v>
      </c>
      <c r="H12" s="11">
        <v>11</v>
      </c>
      <c r="I12" s="11">
        <f>B10*C10/1000000*H12+E10/1000</f>
        <v>5.2799999999999994</v>
      </c>
      <c r="J12" s="11">
        <f>IF(J1=5,I12,J13)</f>
        <v>0</v>
      </c>
    </row>
    <row r="13" spans="1:10" ht="30" customHeight="1" thickBot="1" x14ac:dyDescent="0.3">
      <c r="A13" s="21"/>
      <c r="B13" s="20"/>
      <c r="C13" s="19">
        <f>IF(J1=1,I8,J9)</f>
        <v>5.2320000000000002</v>
      </c>
      <c r="D13" s="18">
        <f>B10</f>
        <v>800</v>
      </c>
      <c r="E13" s="17"/>
      <c r="G13" s="12" t="s">
        <v>49</v>
      </c>
      <c r="H13" s="11">
        <v>12</v>
      </c>
      <c r="I13" s="11">
        <f>B10*C10/1000000*H13+E10/1000</f>
        <v>5.76</v>
      </c>
      <c r="J13" s="11">
        <f>IF(J1=6,I13,J14)</f>
        <v>0</v>
      </c>
    </row>
    <row r="14" spans="1:10" ht="80.099999999999994" customHeight="1" x14ac:dyDescent="0.25">
      <c r="A14" s="16">
        <v>3</v>
      </c>
      <c r="B14" s="15" t="s">
        <v>48</v>
      </c>
      <c r="C14" s="14"/>
      <c r="D14" s="14"/>
      <c r="E14" s="13"/>
      <c r="G14" s="12" t="s">
        <v>47</v>
      </c>
      <c r="H14" s="11">
        <v>11.2</v>
      </c>
      <c r="I14" s="11">
        <f>B10*C10/1000000*H14+E10/1000</f>
        <v>5.3759999999999994</v>
      </c>
      <c r="J14" s="11">
        <f>IF(J1=7,I14,J15)</f>
        <v>0</v>
      </c>
    </row>
    <row r="15" spans="1:10" ht="15.6" customHeight="1" x14ac:dyDescent="0.25">
      <c r="A15" s="5"/>
      <c r="B15" s="10" t="s">
        <v>46</v>
      </c>
      <c r="C15" s="9" t="s">
        <v>45</v>
      </c>
      <c r="D15" s="8" t="s">
        <v>44</v>
      </c>
      <c r="E15" s="7"/>
    </row>
    <row r="16" spans="1:10" x14ac:dyDescent="0.25">
      <c r="A16" s="5"/>
      <c r="B16" s="4" t="s">
        <v>43</v>
      </c>
      <c r="C16" s="3" t="s">
        <v>42</v>
      </c>
      <c r="D16" s="2" t="s">
        <v>39</v>
      </c>
      <c r="E16" s="1"/>
    </row>
    <row r="17" spans="1:5" x14ac:dyDescent="0.25">
      <c r="A17" s="5"/>
      <c r="B17" s="4" t="s">
        <v>41</v>
      </c>
      <c r="C17" s="3" t="s">
        <v>40</v>
      </c>
      <c r="D17" s="2" t="s">
        <v>39</v>
      </c>
      <c r="E17" s="1"/>
    </row>
    <row r="18" spans="1:5" x14ac:dyDescent="0.25">
      <c r="A18" s="5"/>
      <c r="B18" s="4" t="s">
        <v>38</v>
      </c>
      <c r="C18" s="3" t="s">
        <v>37</v>
      </c>
      <c r="D18" s="2" t="s">
        <v>34</v>
      </c>
      <c r="E18" s="1"/>
    </row>
    <row r="19" spans="1:5" x14ac:dyDescent="0.25">
      <c r="A19" s="5"/>
      <c r="B19" s="4" t="s">
        <v>36</v>
      </c>
      <c r="C19" s="3" t="s">
        <v>35</v>
      </c>
      <c r="D19" s="2" t="s">
        <v>34</v>
      </c>
      <c r="E19" s="1"/>
    </row>
    <row r="20" spans="1:5" x14ac:dyDescent="0.25">
      <c r="A20" s="5"/>
      <c r="B20" s="4" t="s">
        <v>33</v>
      </c>
      <c r="C20" s="3" t="s">
        <v>32</v>
      </c>
      <c r="D20" s="2" t="s">
        <v>29</v>
      </c>
      <c r="E20" s="1"/>
    </row>
    <row r="21" spans="1:5" x14ac:dyDescent="0.25">
      <c r="A21" s="5"/>
      <c r="B21" s="4" t="s">
        <v>31</v>
      </c>
      <c r="C21" s="3" t="s">
        <v>30</v>
      </c>
      <c r="D21" s="2" t="s">
        <v>29</v>
      </c>
      <c r="E21" s="1"/>
    </row>
    <row r="22" spans="1:5" x14ac:dyDescent="0.25">
      <c r="A22" s="5"/>
      <c r="B22" s="4" t="s">
        <v>28</v>
      </c>
      <c r="C22" s="3" t="s">
        <v>27</v>
      </c>
      <c r="D22" s="2" t="s">
        <v>22</v>
      </c>
      <c r="E22" s="1"/>
    </row>
    <row r="23" spans="1:5" x14ac:dyDescent="0.25">
      <c r="A23" s="5"/>
      <c r="B23" s="4" t="s">
        <v>26</v>
      </c>
      <c r="C23" s="3" t="s">
        <v>25</v>
      </c>
      <c r="D23" s="2" t="s">
        <v>22</v>
      </c>
      <c r="E23" s="1"/>
    </row>
    <row r="24" spans="1:5" x14ac:dyDescent="0.25">
      <c r="A24" s="5"/>
      <c r="B24" s="4" t="s">
        <v>24</v>
      </c>
      <c r="C24" s="3" t="s">
        <v>23</v>
      </c>
      <c r="D24" s="2" t="s">
        <v>22</v>
      </c>
      <c r="E24" s="1"/>
    </row>
    <row r="25" spans="1:5" x14ac:dyDescent="0.25">
      <c r="A25" s="6"/>
      <c r="B25" s="4" t="s">
        <v>21</v>
      </c>
      <c r="C25" s="3" t="s">
        <v>20</v>
      </c>
      <c r="D25" s="2" t="s">
        <v>15</v>
      </c>
      <c r="E25" s="1"/>
    </row>
    <row r="26" spans="1:5" x14ac:dyDescent="0.25">
      <c r="A26" s="5"/>
      <c r="B26" s="4" t="s">
        <v>19</v>
      </c>
      <c r="C26" s="3" t="s">
        <v>18</v>
      </c>
      <c r="D26" s="2" t="s">
        <v>15</v>
      </c>
      <c r="E26" s="1"/>
    </row>
    <row r="27" spans="1:5" x14ac:dyDescent="0.25">
      <c r="A27" s="5"/>
      <c r="B27" s="4" t="s">
        <v>17</v>
      </c>
      <c r="C27" s="3" t="s">
        <v>16</v>
      </c>
      <c r="D27" s="2" t="s">
        <v>15</v>
      </c>
      <c r="E27" s="1"/>
    </row>
    <row r="28" spans="1:5" x14ac:dyDescent="0.25">
      <c r="A28" s="5"/>
      <c r="B28" s="4" t="s">
        <v>14</v>
      </c>
      <c r="C28" s="3" t="s">
        <v>13</v>
      </c>
      <c r="D28" s="2" t="s">
        <v>10</v>
      </c>
      <c r="E28" s="1"/>
    </row>
    <row r="29" spans="1:5" x14ac:dyDescent="0.25">
      <c r="A29" s="5"/>
      <c r="B29" s="4" t="s">
        <v>12</v>
      </c>
      <c r="C29" s="3" t="s">
        <v>11</v>
      </c>
      <c r="D29" s="2" t="s">
        <v>10</v>
      </c>
      <c r="E29" s="1"/>
    </row>
    <row r="30" spans="1:5" x14ac:dyDescent="0.25">
      <c r="A30" s="5"/>
      <c r="B30" s="4" t="s">
        <v>9</v>
      </c>
      <c r="C30" s="3" t="s">
        <v>8</v>
      </c>
      <c r="D30" s="2" t="s">
        <v>5</v>
      </c>
      <c r="E30" s="1"/>
    </row>
    <row r="31" spans="1:5" x14ac:dyDescent="0.25">
      <c r="A31" s="5"/>
      <c r="B31" s="4" t="s">
        <v>7</v>
      </c>
      <c r="C31" s="3" t="s">
        <v>6</v>
      </c>
      <c r="D31" s="2" t="s">
        <v>5</v>
      </c>
      <c r="E31" s="1"/>
    </row>
    <row r="32" spans="1:5" x14ac:dyDescent="0.25">
      <c r="A32" s="5"/>
      <c r="B32" s="4" t="s">
        <v>4</v>
      </c>
      <c r="C32" s="3" t="s">
        <v>3</v>
      </c>
      <c r="D32" s="2" t="s">
        <v>0</v>
      </c>
      <c r="E32" s="1"/>
    </row>
    <row r="33" spans="1:5" x14ac:dyDescent="0.25">
      <c r="A33" s="5"/>
      <c r="B33" s="4" t="s">
        <v>2</v>
      </c>
      <c r="C33" s="3" t="s">
        <v>1</v>
      </c>
      <c r="D33" s="2" t="s">
        <v>0</v>
      </c>
      <c r="E33" s="1"/>
    </row>
  </sheetData>
  <mergeCells count="31">
    <mergeCell ref="A14:A33"/>
    <mergeCell ref="B14:E14"/>
    <mergeCell ref="D15:E15"/>
    <mergeCell ref="D16:E16"/>
    <mergeCell ref="D33:E33"/>
    <mergeCell ref="D32:E32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13:E13"/>
    <mergeCell ref="D26:E26"/>
    <mergeCell ref="D27:E27"/>
    <mergeCell ref="D28:E28"/>
    <mergeCell ref="D29:E29"/>
    <mergeCell ref="D30:E30"/>
    <mergeCell ref="D31:E31"/>
    <mergeCell ref="A1:E7"/>
    <mergeCell ref="H1:I1"/>
    <mergeCell ref="A8:A10"/>
    <mergeCell ref="B8:E8"/>
    <mergeCell ref="D9:D10"/>
    <mergeCell ref="A11:A13"/>
    <mergeCell ref="B11:E11"/>
    <mergeCell ref="B12:B13"/>
    <mergeCell ref="D12:E12"/>
  </mergeCells>
  <pageMargins left="0.25" right="0.25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18" shapeId="1026" r:id="rId4">
          <objectPr defaultSize="0" autoPict="0" r:id="rId5">
            <anchor moveWithCells="1">
              <from>
                <xdr:col>0</xdr:col>
                <xdr:colOff>123825</xdr:colOff>
                <xdr:row>0</xdr:row>
                <xdr:rowOff>133350</xdr:rowOff>
              </from>
              <to>
                <xdr:col>1</xdr:col>
                <xdr:colOff>1362075</xdr:colOff>
                <xdr:row>2</xdr:row>
                <xdr:rowOff>9525</xdr:rowOff>
              </to>
            </anchor>
          </objectPr>
        </oleObject>
      </mc:Choice>
      <mc:Fallback>
        <oleObject progId="CorelDraw.Graphic.18" shapeId="1026" r:id="rId4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6" name="Drop Down 1">
              <controlPr defaultSize="0" autoLine="0" autoPict="0">
                <anchor>
                  <from>
                    <xdr:col>1</xdr:col>
                    <xdr:colOff>66675</xdr:colOff>
                    <xdr:row>11</xdr:row>
                    <xdr:rowOff>57150</xdr:rowOff>
                  </from>
                  <to>
                    <xdr:col>1</xdr:col>
                    <xdr:colOff>2076450</xdr:colOff>
                    <xdr:row>12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TOP STAY 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Черняев Максим</dc:creator>
  <cp:lastModifiedBy>Черняев Максим</cp:lastModifiedBy>
  <dcterms:created xsi:type="dcterms:W3CDTF">2022-10-17T06:45:04Z</dcterms:created>
  <dcterms:modified xsi:type="dcterms:W3CDTF">2022-10-17T06:46:23Z</dcterms:modified>
</cp:coreProperties>
</file>